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c\Desktop\"/>
    </mc:Choice>
  </mc:AlternateContent>
  <bookViews>
    <workbookView xWindow="0" yWindow="0" windowWidth="24000" windowHeight="110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1" l="1"/>
  <c r="P22" i="1"/>
  <c r="O22" i="1"/>
  <c r="N22" i="1"/>
  <c r="M22" i="1"/>
  <c r="L22" i="1"/>
  <c r="Q21" i="1"/>
  <c r="P21" i="1"/>
  <c r="O21" i="1"/>
  <c r="N21" i="1"/>
  <c r="M21" i="1"/>
  <c r="L21" i="1"/>
  <c r="Q20" i="1"/>
  <c r="P20" i="1"/>
  <c r="O20" i="1"/>
  <c r="N20" i="1"/>
  <c r="M20" i="1"/>
  <c r="L20" i="1"/>
  <c r="Q19" i="1"/>
  <c r="P19" i="1"/>
  <c r="O19" i="1"/>
  <c r="N19" i="1"/>
  <c r="M19" i="1"/>
  <c r="L19" i="1"/>
  <c r="Q18" i="1"/>
  <c r="P18" i="1"/>
  <c r="O18" i="1"/>
  <c r="N18" i="1"/>
  <c r="M18" i="1"/>
  <c r="L18" i="1"/>
  <c r="Q17" i="1"/>
  <c r="P17" i="1"/>
  <c r="O17" i="1"/>
  <c r="N17" i="1"/>
  <c r="M17" i="1"/>
  <c r="L17" i="1"/>
  <c r="Q16" i="1"/>
  <c r="P16" i="1"/>
  <c r="O16" i="1"/>
  <c r="N16" i="1"/>
  <c r="M16" i="1"/>
  <c r="L16" i="1"/>
  <c r="Q15" i="1"/>
  <c r="P15" i="1"/>
  <c r="O15" i="1"/>
  <c r="N15" i="1"/>
  <c r="M15" i="1"/>
  <c r="L15" i="1"/>
  <c r="Q14" i="1"/>
  <c r="P14" i="1"/>
  <c r="O14" i="1"/>
  <c r="N14" i="1"/>
  <c r="M14" i="1"/>
  <c r="L14" i="1"/>
  <c r="Q13" i="1"/>
  <c r="P13" i="1"/>
  <c r="O13" i="1"/>
  <c r="N13" i="1"/>
  <c r="M13" i="1"/>
  <c r="L13" i="1"/>
  <c r="Q12" i="1"/>
  <c r="P12" i="1"/>
  <c r="O12" i="1"/>
  <c r="N12" i="1"/>
  <c r="M12" i="1"/>
  <c r="L12" i="1"/>
  <c r="Q11" i="1"/>
  <c r="P11" i="1"/>
  <c r="O11" i="1"/>
  <c r="N11" i="1"/>
  <c r="M11" i="1"/>
  <c r="L11" i="1"/>
  <c r="Q10" i="1"/>
  <c r="P10" i="1"/>
  <c r="O10" i="1"/>
  <c r="N10" i="1"/>
  <c r="M10" i="1"/>
  <c r="L10" i="1"/>
  <c r="Q9" i="1"/>
  <c r="P9" i="1"/>
  <c r="O9" i="1"/>
  <c r="N9" i="1"/>
  <c r="M9" i="1"/>
  <c r="L9" i="1"/>
  <c r="Q8" i="1"/>
  <c r="P8" i="1"/>
  <c r="O8" i="1"/>
  <c r="N8" i="1"/>
  <c r="M8" i="1"/>
  <c r="L8" i="1"/>
  <c r="Q7" i="1"/>
  <c r="P7" i="1"/>
  <c r="O7" i="1"/>
  <c r="N7" i="1"/>
  <c r="M7" i="1"/>
  <c r="L7" i="1"/>
  <c r="Q6" i="1"/>
  <c r="P6" i="1"/>
  <c r="O6" i="1"/>
  <c r="N6" i="1"/>
  <c r="M6" i="1"/>
  <c r="L6" i="1"/>
  <c r="Q5" i="1"/>
  <c r="P5" i="1"/>
  <c r="O5" i="1"/>
  <c r="N5" i="1"/>
  <c r="M5" i="1"/>
  <c r="L5" i="1"/>
  <c r="Q4" i="1"/>
  <c r="P4" i="1"/>
  <c r="O4" i="1"/>
  <c r="N4" i="1"/>
  <c r="M4" i="1"/>
  <c r="L4" i="1"/>
  <c r="Q3" i="1"/>
  <c r="P3" i="1"/>
  <c r="O3" i="1"/>
  <c r="N3" i="1"/>
  <c r="M3" i="1"/>
  <c r="L3" i="1"/>
  <c r="Q2" i="1"/>
  <c r="P2" i="1"/>
  <c r="O2" i="1"/>
  <c r="N2" i="1"/>
  <c r="M2" i="1"/>
  <c r="L2" i="1"/>
</calcChain>
</file>

<file path=xl/sharedStrings.xml><?xml version="1.0" encoding="utf-8"?>
<sst xmlns="http://schemas.openxmlformats.org/spreadsheetml/2006/main" count="185" uniqueCount="147">
  <si>
    <t>652-SDR1307-270ML</t>
  </si>
  <si>
    <t>27 uH</t>
  </si>
  <si>
    <t>Fixed Inductors 27uH 20% SMD 1307</t>
  </si>
  <si>
    <t>Custom</t>
  </si>
  <si>
    <t>http://www.mouser.com/ds/2/54/SDR1307-74847.pdf</t>
  </si>
  <si>
    <t>Bourns</t>
  </si>
  <si>
    <t>L1</t>
  </si>
  <si>
    <t>580-49150C</t>
  </si>
  <si>
    <t>15 uH</t>
  </si>
  <si>
    <t>Fixed Inductors 15uH 3.7A 53mOhm</t>
  </si>
  <si>
    <t>http://www.mouser.com/ds/2/281/kmp_4900-181483.pdf</t>
  </si>
  <si>
    <t>Murata Power Solutions</t>
  </si>
  <si>
    <t>L2</t>
  </si>
  <si>
    <t>Part Number</t>
  </si>
  <si>
    <t>Value</t>
  </si>
  <si>
    <t>Description</t>
  </si>
  <si>
    <t>Footprint</t>
  </si>
  <si>
    <t>Datasheet</t>
  </si>
  <si>
    <t>Manufacturer</t>
  </si>
  <si>
    <t>Designator CW</t>
  </si>
  <si>
    <t>Designator DM</t>
  </si>
  <si>
    <t>Quantity</t>
  </si>
  <si>
    <t>Unit Price</t>
  </si>
  <si>
    <t>Unit Price Per 1000</t>
  </si>
  <si>
    <t>Total Unit Price</t>
  </si>
  <si>
    <t>Total Unit Price Per 1000</t>
  </si>
  <si>
    <t>For CW</t>
  </si>
  <si>
    <t>For DM</t>
  </si>
  <si>
    <t>For CW per 1000</t>
  </si>
  <si>
    <t>For DM per 1000</t>
  </si>
  <si>
    <t>80-T495D475K50TE275</t>
  </si>
  <si>
    <t>4.7uF</t>
  </si>
  <si>
    <t>Tantalum Capacitors - Solid SMD 50volts 4.7uF 10% ESR=275mOhms</t>
  </si>
  <si>
    <t>7343-13</t>
  </si>
  <si>
    <t>-</t>
  </si>
  <si>
    <t>Kermet</t>
  </si>
  <si>
    <t>C28</t>
  </si>
  <si>
    <t>C17</t>
  </si>
  <si>
    <t>77-VJ0805Y104KXAAT</t>
  </si>
  <si>
    <t>100nF</t>
  </si>
  <si>
    <t>Multilayer Ceramic Capacitors MLCC - SMD/SMT .1uF 50volts 10%</t>
  </si>
  <si>
    <t>0805</t>
  </si>
  <si>
    <t>http://www.mouser.com/ds/2/427/vjhirelseries-222018.pdf</t>
  </si>
  <si>
    <t>Vishay/Vitramon</t>
  </si>
  <si>
    <t>C32,C40,C47,C41,C45,C48,C46,C1,C5,C6,C8,C9,C51,C14,C15,C16,C17,C18,C20,C21,C22,C23,C24,C25,C26,C19,C54,C55,C56,C57</t>
  </si>
  <si>
    <t>C21,C29,C36,C30,C32,C37,C33,C3,C4,C5,C6,C7,C39,C40,C10,C13,C8,C11,C12,C15,C14,C9,C43,C44,C45,C46</t>
  </si>
  <si>
    <t>81-GRM2165C1H751JA</t>
  </si>
  <si>
    <t>750pF</t>
  </si>
  <si>
    <t>Multilayer Ceramic Capacitors MLCC - SMD/SMT 0805 750pF 50volts C0G 5%</t>
  </si>
  <si>
    <t>http://psearch.murata.com/capacitor/product/GRM2165C1H751JA01%23.pdf</t>
  </si>
  <si>
    <t>Murata Electronics</t>
  </si>
  <si>
    <t>C35</t>
  </si>
  <si>
    <t>C24</t>
  </si>
  <si>
    <t>77-VJ0805Y274MXXTBC</t>
  </si>
  <si>
    <t>270nF</t>
  </si>
  <si>
    <t>Multilayer Ceramic Capacitors MLCC - SMD/SMT 0805 0.27uF 25volts X7R 20%</t>
  </si>
  <si>
    <t>http://www.vishay.com/docs/28548/vjw1bcbascomseries.pdf</t>
  </si>
  <si>
    <t>C36</t>
  </si>
  <si>
    <t>C25</t>
  </si>
  <si>
    <t>963-UMK212B7224KG-T</t>
  </si>
  <si>
    <t>220nF</t>
  </si>
  <si>
    <t>Multilayer Ceramic Capacitors MLCC - SMD/SMT CAP MLCC 0805 50V X7R 0.22uF 10%</t>
  </si>
  <si>
    <t>http://www.yuden.co.jp/productdata/catalog/en/mlcc01_e.pdf</t>
  </si>
  <si>
    <t>Taiyo Yuden</t>
  </si>
  <si>
    <t>C34</t>
  </si>
  <si>
    <t>C23</t>
  </si>
  <si>
    <t>81-GCM2165C1H132JA6D</t>
  </si>
  <si>
    <t>1.3nF</t>
  </si>
  <si>
    <t>Multilayer Ceramic Capacitors MLCC - SMD/SMT 0805 1300pF 50volt C0G +/-5%</t>
  </si>
  <si>
    <t>http://www.mouser.com/ds/2/281/product-361881.pdf</t>
  </si>
  <si>
    <t>C33</t>
  </si>
  <si>
    <t>C22</t>
  </si>
  <si>
    <t>667-6SVPE180M</t>
  </si>
  <si>
    <t>180uF</t>
  </si>
  <si>
    <t>Aluminum Organic Polymer Capacitors 6.3volts 180uF ESR 15mohm</t>
  </si>
  <si>
    <t>http://www.mouser.com/catalog/specsheets/SVPE_OS.pdf</t>
  </si>
  <si>
    <t>Panasonic</t>
  </si>
  <si>
    <t>C29,C30,C31</t>
  </si>
  <si>
    <t>C18,C19,C20</t>
  </si>
  <si>
    <t>77-VJ1206V475MXJTBC</t>
  </si>
  <si>
    <t>Multilayer Ceramic Capacitors MLCC - SMD/SMT 1206 4.7uF 16volts Y5V 20%</t>
  </si>
  <si>
    <t>1206</t>
  </si>
  <si>
    <t>C27</t>
  </si>
  <si>
    <t>C16</t>
  </si>
  <si>
    <t>660-RK73H2ATTDD20R0F</t>
  </si>
  <si>
    <t>20 Ohms</t>
  </si>
  <si>
    <t>Thick Film Resistors 20 OHM 1%</t>
  </si>
  <si>
    <t>http://www.koaspeer.com/catimages/Products/RK73H/RK73H.pdf</t>
  </si>
  <si>
    <t>KOA Speer</t>
  </si>
  <si>
    <t>R49</t>
  </si>
  <si>
    <t>R36</t>
  </si>
  <si>
    <t>660-RK73H2ATTD6041F</t>
  </si>
  <si>
    <t>6.04 kOhms</t>
  </si>
  <si>
    <t>Thick Film Resistors 1/8watt 6.04Kohms 1%</t>
  </si>
  <si>
    <t>R50</t>
  </si>
  <si>
    <t>R37</t>
  </si>
  <si>
    <t>660-RK73H2ATTD5491F</t>
  </si>
  <si>
    <t>5.49 kOhms</t>
  </si>
  <si>
    <t>Thick Film Resistors 1/8watt 5.49Kohms 1%</t>
  </si>
  <si>
    <t>R54</t>
  </si>
  <si>
    <t>R41</t>
  </si>
  <si>
    <t>660-RK73H2ATTD1911F</t>
  </si>
  <si>
    <t>1.91 kOhms</t>
  </si>
  <si>
    <t>Thick Film Resistors 1/8watt 1.91Kohms 1%</t>
  </si>
  <si>
    <t>R55</t>
  </si>
  <si>
    <t>R42</t>
  </si>
  <si>
    <t>71-CRCW0805-75K-E3</t>
  </si>
  <si>
    <t>75 kOhms</t>
  </si>
  <si>
    <t>Thick Film Resistors 1/8watt 75Kohms 1% 100ppm</t>
  </si>
  <si>
    <t>http://www.mouser.com/ds/2/427/dcrcwe3-109170.pdf</t>
  </si>
  <si>
    <t>Vishay/Dale</t>
  </si>
  <si>
    <t>R56</t>
  </si>
  <si>
    <t>R43</t>
  </si>
  <si>
    <t>667-ERJ-8BWJR015V</t>
  </si>
  <si>
    <t>15 mOhms</t>
  </si>
  <si>
    <t>Thick Film Resistors 1206 0.015ohms 5% Tol</t>
  </si>
  <si>
    <t>http://www.mouser.com/ds/2/315/AOA0000CE3-72189.pdf</t>
  </si>
  <si>
    <t>R53</t>
  </si>
  <si>
    <t>R40</t>
  </si>
  <si>
    <t>660-RK73H2ATTD1000F</t>
  </si>
  <si>
    <t>100 Ohms</t>
  </si>
  <si>
    <t>Thick Film Resistors 1/8watts 100ohms 1% T/R</t>
  </si>
  <si>
    <t>R52</t>
  </si>
  <si>
    <t>R39</t>
  </si>
  <si>
    <t>660-RK73H2ATTD1002F</t>
  </si>
  <si>
    <t>10 kOhms</t>
  </si>
  <si>
    <t>Thick Film Resistors 1/8watts 10Kohms 1%</t>
  </si>
  <si>
    <t>R51,R57,R61,R62,R5,R7,R18,R19,R20,R65,R30,R34,R31,R26,R39,R40</t>
  </si>
  <si>
    <t>R38,R44,R46,R47,R5,R6,R7,R1,R3,R51,R29,R17,R23,R56,R18</t>
  </si>
  <si>
    <t>660-RK73H2ATTD2002F</t>
  </si>
  <si>
    <t>20 kOhms</t>
  </si>
  <si>
    <t>Thick Film Resistors 1/8watts 20Kohms 1%</t>
  </si>
  <si>
    <t>R47</t>
  </si>
  <si>
    <t>R34</t>
  </si>
  <si>
    <t>621-PDS760-F</t>
  </si>
  <si>
    <t>Schottky Diodes &amp; Rectifiers SCHOTTKY RECTIFIER</t>
  </si>
  <si>
    <t>POWERDI-5</t>
  </si>
  <si>
    <t>http://www.mouser.com/ds/2/115/ds30477-62081.pdf</t>
  </si>
  <si>
    <t>Diodes Incorporated</t>
  </si>
  <si>
    <t>D12</t>
  </si>
  <si>
    <t>D15</t>
  </si>
  <si>
    <t>781-SI7414DN-E3</t>
  </si>
  <si>
    <t>MOSFET 60V 8A 0.025 OHMS</t>
  </si>
  <si>
    <t>PowerPAK 1212-8</t>
  </si>
  <si>
    <t>http://www.vishay.com/docs/71738/71738.pdf</t>
  </si>
  <si>
    <t>Vishay/Siliconix</t>
  </si>
  <si>
    <t>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</si>
</sst>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2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activeCell="J13" sqref="J13"/>
    </sheetView>
  </sheetViews>
  <sheetFormatPr defaultRowHeight="15" x14ac:dyDescent="0.25"/>
  <cols>
    <col min="1" max="1" width="26.85546875" bestFit="1" customWidth="1"/>
    <col min="2" max="2" width="11.140625" bestFit="1" customWidth="1"/>
    <col min="3" max="3" width="23" customWidth="1"/>
    <col min="4" max="4" width="16.5703125" bestFit="1" customWidth="1"/>
    <col min="5" max="5" width="15.28515625" customWidth="1"/>
    <col min="6" max="6" width="22.5703125" bestFit="1" customWidth="1"/>
    <col min="7" max="7" width="15.7109375" customWidth="1"/>
    <col min="8" max="8" width="2.42578125" hidden="1" customWidth="1"/>
    <col min="11" max="11" width="0" hidden="1" customWidth="1"/>
    <col min="12" max="12" width="11.5703125" customWidth="1"/>
    <col min="13" max="13" width="0" hidden="1" customWidth="1"/>
    <col min="15" max="17" width="0" hidden="1" customWidth="1"/>
  </cols>
  <sheetData>
    <row r="1" spans="1:17" s="10" customFormat="1" ht="29.25" customHeight="1" x14ac:dyDescent="0.25">
      <c r="A1" s="8" t="s">
        <v>13</v>
      </c>
      <c r="B1" s="9" t="s">
        <v>14</v>
      </c>
      <c r="C1" s="8" t="s">
        <v>15</v>
      </c>
      <c r="D1" s="8" t="s">
        <v>16</v>
      </c>
      <c r="E1" s="8" t="s">
        <v>17</v>
      </c>
      <c r="F1" s="8" t="s">
        <v>18</v>
      </c>
      <c r="G1" s="8" t="s">
        <v>19</v>
      </c>
      <c r="H1" s="8" t="s">
        <v>20</v>
      </c>
      <c r="I1" s="8" t="s">
        <v>21</v>
      </c>
      <c r="J1" s="8" t="s">
        <v>22</v>
      </c>
      <c r="K1" s="8" t="s">
        <v>23</v>
      </c>
      <c r="L1" s="8" t="s">
        <v>24</v>
      </c>
      <c r="M1" s="8" t="s">
        <v>25</v>
      </c>
      <c r="N1" s="10" t="s">
        <v>26</v>
      </c>
      <c r="O1" s="10" t="s">
        <v>27</v>
      </c>
      <c r="P1" s="10" t="s">
        <v>28</v>
      </c>
      <c r="Q1" s="10" t="s">
        <v>29</v>
      </c>
    </row>
    <row r="2" spans="1:17" s="4" customFormat="1" x14ac:dyDescent="0.25">
      <c r="A2" s="1" t="s">
        <v>0</v>
      </c>
      <c r="B2" s="2" t="s">
        <v>1</v>
      </c>
      <c r="C2" s="3" t="s">
        <v>2</v>
      </c>
      <c r="D2" s="2" t="s">
        <v>3</v>
      </c>
      <c r="E2" s="4" t="s">
        <v>4</v>
      </c>
      <c r="F2" s="5" t="s">
        <v>5</v>
      </c>
      <c r="G2" s="5" t="s">
        <v>6</v>
      </c>
      <c r="H2" s="5" t="s">
        <v>6</v>
      </c>
      <c r="I2" s="5">
        <v>4</v>
      </c>
      <c r="J2" s="6">
        <v>0.78</v>
      </c>
      <c r="K2" s="6">
        <v>0.33</v>
      </c>
      <c r="L2" s="6">
        <f t="shared" ref="L2:L22" si="0">I2*J2</f>
        <v>3.12</v>
      </c>
      <c r="M2" s="6">
        <f t="shared" ref="M2:M22" si="1">I2*K2</f>
        <v>1.32</v>
      </c>
      <c r="N2" s="7">
        <f t="shared" ref="N2:N3" si="2">J2</f>
        <v>0.78</v>
      </c>
      <c r="O2" s="7">
        <f t="shared" ref="O2:P3" si="3">J2</f>
        <v>0.78</v>
      </c>
      <c r="P2" s="7">
        <f t="shared" si="3"/>
        <v>0.33</v>
      </c>
      <c r="Q2" s="7">
        <f t="shared" ref="Q2:Q3" si="4">K2</f>
        <v>0.33</v>
      </c>
    </row>
    <row r="3" spans="1:17" s="4" customFormat="1" x14ac:dyDescent="0.25">
      <c r="A3" s="5" t="s">
        <v>7</v>
      </c>
      <c r="B3" s="2" t="s">
        <v>8</v>
      </c>
      <c r="C3" s="3" t="s">
        <v>9</v>
      </c>
      <c r="D3" s="2" t="s">
        <v>3</v>
      </c>
      <c r="E3" s="4" t="s">
        <v>10</v>
      </c>
      <c r="F3" s="5" t="s">
        <v>11</v>
      </c>
      <c r="G3" s="5" t="s">
        <v>12</v>
      </c>
      <c r="H3" s="5" t="s">
        <v>12</v>
      </c>
      <c r="I3" s="5">
        <v>4</v>
      </c>
      <c r="J3" s="6">
        <v>1.18</v>
      </c>
      <c r="K3" s="6">
        <v>0.8</v>
      </c>
      <c r="L3" s="6">
        <f t="shared" si="0"/>
        <v>4.72</v>
      </c>
      <c r="M3" s="6">
        <f t="shared" si="1"/>
        <v>3.2</v>
      </c>
      <c r="N3" s="7">
        <f t="shared" si="2"/>
        <v>1.18</v>
      </c>
      <c r="O3" s="7">
        <f t="shared" si="3"/>
        <v>1.18</v>
      </c>
      <c r="P3" s="7">
        <f t="shared" si="3"/>
        <v>0.8</v>
      </c>
      <c r="Q3" s="7">
        <f t="shared" si="4"/>
        <v>0.8</v>
      </c>
    </row>
    <row r="4" spans="1:17" s="4" customFormat="1" x14ac:dyDescent="0.25">
      <c r="A4" s="1" t="s">
        <v>30</v>
      </c>
      <c r="B4" s="11" t="s">
        <v>31</v>
      </c>
      <c r="C4" s="3" t="s">
        <v>32</v>
      </c>
      <c r="D4" s="11" t="s">
        <v>33</v>
      </c>
      <c r="E4" s="11" t="s">
        <v>34</v>
      </c>
      <c r="F4" s="1" t="s">
        <v>35</v>
      </c>
      <c r="G4" s="5" t="s">
        <v>36</v>
      </c>
      <c r="H4" s="5" t="s">
        <v>37</v>
      </c>
      <c r="I4" s="5">
        <v>4</v>
      </c>
      <c r="J4" s="6">
        <v>2.1</v>
      </c>
      <c r="K4" s="6">
        <v>0.71699999999999997</v>
      </c>
      <c r="L4" s="6">
        <f t="shared" si="0"/>
        <v>8.4</v>
      </c>
      <c r="M4" s="6">
        <f t="shared" si="1"/>
        <v>2.8679999999999999</v>
      </c>
      <c r="N4" s="7">
        <f>J4*1</f>
        <v>2.1</v>
      </c>
      <c r="O4" s="7">
        <f>J4*1</f>
        <v>2.1</v>
      </c>
      <c r="P4" s="7">
        <f>K4</f>
        <v>0.71699999999999997</v>
      </c>
      <c r="Q4" s="7">
        <f>K4</f>
        <v>0.71699999999999997</v>
      </c>
    </row>
    <row r="5" spans="1:17" s="4" customFormat="1" x14ac:dyDescent="0.25">
      <c r="A5" s="1" t="s">
        <v>38</v>
      </c>
      <c r="B5" s="11" t="s">
        <v>39</v>
      </c>
      <c r="C5" s="3" t="s">
        <v>40</v>
      </c>
      <c r="D5" s="11" t="s">
        <v>41</v>
      </c>
      <c r="E5" s="3" t="s">
        <v>42</v>
      </c>
      <c r="F5" s="5" t="s">
        <v>43</v>
      </c>
      <c r="G5" s="5" t="s">
        <v>44</v>
      </c>
      <c r="H5" s="5" t="s">
        <v>45</v>
      </c>
      <c r="I5" s="5">
        <v>112</v>
      </c>
      <c r="J5" s="6">
        <v>0.1</v>
      </c>
      <c r="K5" s="6">
        <v>4.4999999999999998E-2</v>
      </c>
      <c r="L5" s="6">
        <f t="shared" si="0"/>
        <v>11.200000000000001</v>
      </c>
      <c r="M5" s="6">
        <f t="shared" si="1"/>
        <v>5.04</v>
      </c>
      <c r="N5" s="7">
        <f>J5*30</f>
        <v>3</v>
      </c>
      <c r="O5" s="7">
        <f>J5*26</f>
        <v>2.6</v>
      </c>
      <c r="P5" s="7">
        <f>K5*30</f>
        <v>1.3499999999999999</v>
      </c>
      <c r="Q5" s="7">
        <f>K5*26</f>
        <v>1.17</v>
      </c>
    </row>
    <row r="6" spans="1:17" s="4" customFormat="1" x14ac:dyDescent="0.25">
      <c r="A6" s="1" t="s">
        <v>46</v>
      </c>
      <c r="B6" s="2" t="s">
        <v>47</v>
      </c>
      <c r="C6" s="3" t="s">
        <v>48</v>
      </c>
      <c r="D6" s="11" t="s">
        <v>41</v>
      </c>
      <c r="E6" s="4" t="s">
        <v>49</v>
      </c>
      <c r="F6" s="5" t="s">
        <v>50</v>
      </c>
      <c r="G6" s="5" t="s">
        <v>51</v>
      </c>
      <c r="H6" s="5" t="s">
        <v>52</v>
      </c>
      <c r="I6" s="5">
        <v>4</v>
      </c>
      <c r="J6" s="6">
        <v>0.2</v>
      </c>
      <c r="K6" s="6">
        <v>3.7999999999999999E-2</v>
      </c>
      <c r="L6" s="6">
        <f t="shared" si="0"/>
        <v>0.8</v>
      </c>
      <c r="M6" s="6">
        <f t="shared" si="1"/>
        <v>0.152</v>
      </c>
      <c r="N6" s="7">
        <f>J6</f>
        <v>0.2</v>
      </c>
      <c r="O6" s="7">
        <f>J6</f>
        <v>0.2</v>
      </c>
      <c r="P6" s="7">
        <f>K6</f>
        <v>3.7999999999999999E-2</v>
      </c>
      <c r="Q6" s="7">
        <f>K6</f>
        <v>3.7999999999999999E-2</v>
      </c>
    </row>
    <row r="7" spans="1:17" s="4" customFormat="1" x14ac:dyDescent="0.25">
      <c r="A7" s="1" t="s">
        <v>53</v>
      </c>
      <c r="B7" s="2" t="s">
        <v>54</v>
      </c>
      <c r="C7" s="3" t="s">
        <v>55</v>
      </c>
      <c r="D7" s="11" t="s">
        <v>41</v>
      </c>
      <c r="E7" s="4" t="s">
        <v>56</v>
      </c>
      <c r="F7" s="5" t="s">
        <v>43</v>
      </c>
      <c r="G7" s="5" t="s">
        <v>57</v>
      </c>
      <c r="H7" s="5" t="s">
        <v>58</v>
      </c>
      <c r="I7" s="5">
        <v>4</v>
      </c>
      <c r="J7" s="6">
        <v>0.06</v>
      </c>
      <c r="K7" s="6">
        <v>2.5000000000000001E-2</v>
      </c>
      <c r="L7" s="6">
        <f t="shared" si="0"/>
        <v>0.24</v>
      </c>
      <c r="M7" s="6">
        <f t="shared" si="1"/>
        <v>0.1</v>
      </c>
      <c r="N7" s="7">
        <f t="shared" ref="N7:N9" si="5">J7</f>
        <v>0.06</v>
      </c>
      <c r="O7" s="7">
        <f t="shared" ref="O7:P9" si="6">J7</f>
        <v>0.06</v>
      </c>
      <c r="P7" s="7">
        <f>K7</f>
        <v>2.5000000000000001E-2</v>
      </c>
      <c r="Q7" s="7">
        <f t="shared" ref="Q7:Q9" si="7">K7</f>
        <v>2.5000000000000001E-2</v>
      </c>
    </row>
    <row r="8" spans="1:17" s="4" customFormat="1" x14ac:dyDescent="0.25">
      <c r="A8" s="1" t="s">
        <v>59</v>
      </c>
      <c r="B8" s="2" t="s">
        <v>60</v>
      </c>
      <c r="C8" s="3" t="s">
        <v>61</v>
      </c>
      <c r="D8" s="11" t="s">
        <v>41</v>
      </c>
      <c r="E8" s="4" t="s">
        <v>62</v>
      </c>
      <c r="F8" s="5" t="s">
        <v>63</v>
      </c>
      <c r="G8" s="5" t="s">
        <v>64</v>
      </c>
      <c r="H8" s="5" t="s">
        <v>65</v>
      </c>
      <c r="I8" s="5">
        <v>4</v>
      </c>
      <c r="J8" s="6">
        <v>0.12</v>
      </c>
      <c r="K8" s="6">
        <v>2.3E-2</v>
      </c>
      <c r="L8" s="6">
        <f t="shared" si="0"/>
        <v>0.48</v>
      </c>
      <c r="M8" s="6">
        <f t="shared" si="1"/>
        <v>9.1999999999999998E-2</v>
      </c>
      <c r="N8" s="7">
        <f t="shared" si="5"/>
        <v>0.12</v>
      </c>
      <c r="O8" s="7">
        <f t="shared" si="6"/>
        <v>0.12</v>
      </c>
      <c r="P8" s="7">
        <f t="shared" si="6"/>
        <v>2.3E-2</v>
      </c>
      <c r="Q8" s="7">
        <f t="shared" si="7"/>
        <v>2.3E-2</v>
      </c>
    </row>
    <row r="9" spans="1:17" s="4" customFormat="1" x14ac:dyDescent="0.25">
      <c r="A9" s="1" t="s">
        <v>66</v>
      </c>
      <c r="B9" s="2" t="s">
        <v>67</v>
      </c>
      <c r="C9" s="3" t="s">
        <v>68</v>
      </c>
      <c r="D9" s="11" t="s">
        <v>41</v>
      </c>
      <c r="E9" s="4" t="s">
        <v>69</v>
      </c>
      <c r="F9" s="5" t="s">
        <v>50</v>
      </c>
      <c r="G9" s="5" t="s">
        <v>70</v>
      </c>
      <c r="H9" s="5" t="s">
        <v>71</v>
      </c>
      <c r="I9" s="5">
        <v>4</v>
      </c>
      <c r="J9" s="6">
        <v>0.18</v>
      </c>
      <c r="K9" s="6">
        <v>4.5999999999999999E-2</v>
      </c>
      <c r="L9" s="6">
        <f t="shared" si="0"/>
        <v>0.72</v>
      </c>
      <c r="M9" s="6">
        <f t="shared" si="1"/>
        <v>0.184</v>
      </c>
      <c r="N9" s="7">
        <f t="shared" si="5"/>
        <v>0.18</v>
      </c>
      <c r="O9" s="7">
        <f t="shared" si="6"/>
        <v>0.18</v>
      </c>
      <c r="P9" s="7">
        <f t="shared" si="6"/>
        <v>4.5999999999999999E-2</v>
      </c>
      <c r="Q9" s="7">
        <f t="shared" si="7"/>
        <v>4.5999999999999999E-2</v>
      </c>
    </row>
    <row r="10" spans="1:17" s="4" customFormat="1" x14ac:dyDescent="0.25">
      <c r="A10" s="1" t="s">
        <v>72</v>
      </c>
      <c r="B10" s="2" t="s">
        <v>73</v>
      </c>
      <c r="C10" s="3" t="s">
        <v>74</v>
      </c>
      <c r="D10" s="11" t="s">
        <v>3</v>
      </c>
      <c r="E10" s="4" t="s">
        <v>75</v>
      </c>
      <c r="F10" s="5" t="s">
        <v>76</v>
      </c>
      <c r="G10" s="5" t="s">
        <v>77</v>
      </c>
      <c r="H10" s="5" t="s">
        <v>78</v>
      </c>
      <c r="I10" s="5">
        <v>12</v>
      </c>
      <c r="J10" s="6">
        <v>1.1399999999999999</v>
      </c>
      <c r="K10" s="6">
        <v>0.48</v>
      </c>
      <c r="L10" s="6">
        <f t="shared" si="0"/>
        <v>13.68</v>
      </c>
      <c r="M10" s="6">
        <f t="shared" si="1"/>
        <v>5.76</v>
      </c>
      <c r="N10" s="7">
        <f>J10*3</f>
        <v>3.42</v>
      </c>
      <c r="O10" s="7">
        <f>J10*3</f>
        <v>3.42</v>
      </c>
      <c r="P10" s="7">
        <f>K10*3</f>
        <v>1.44</v>
      </c>
      <c r="Q10" s="7">
        <f>K10*3</f>
        <v>1.44</v>
      </c>
    </row>
    <row r="11" spans="1:17" s="4" customFormat="1" x14ac:dyDescent="0.25">
      <c r="A11" s="1" t="s">
        <v>79</v>
      </c>
      <c r="B11" s="2" t="s">
        <v>31</v>
      </c>
      <c r="C11" s="3" t="s">
        <v>80</v>
      </c>
      <c r="D11" s="11" t="s">
        <v>81</v>
      </c>
      <c r="E11" s="4" t="s">
        <v>56</v>
      </c>
      <c r="F11" s="5" t="s">
        <v>43</v>
      </c>
      <c r="G11" s="5" t="s">
        <v>82</v>
      </c>
      <c r="H11" s="5" t="s">
        <v>83</v>
      </c>
      <c r="I11" s="5">
        <v>4</v>
      </c>
      <c r="J11" s="6">
        <v>0.06</v>
      </c>
      <c r="K11" s="6">
        <v>3.5999999999999997E-2</v>
      </c>
      <c r="L11" s="6">
        <f t="shared" si="0"/>
        <v>0.24</v>
      </c>
      <c r="M11" s="6">
        <f t="shared" si="1"/>
        <v>0.14399999999999999</v>
      </c>
      <c r="N11" s="7">
        <f>J11</f>
        <v>0.06</v>
      </c>
      <c r="O11" s="7">
        <f>J11</f>
        <v>0.06</v>
      </c>
      <c r="P11" s="7">
        <f>K11</f>
        <v>3.5999999999999997E-2</v>
      </c>
      <c r="Q11" s="7">
        <f>K11</f>
        <v>3.5999999999999997E-2</v>
      </c>
    </row>
    <row r="12" spans="1:17" s="4" customFormat="1" x14ac:dyDescent="0.25">
      <c r="A12" s="1" t="s">
        <v>84</v>
      </c>
      <c r="B12" s="2" t="s">
        <v>85</v>
      </c>
      <c r="C12" s="3" t="s">
        <v>86</v>
      </c>
      <c r="D12" s="2" t="s">
        <v>41</v>
      </c>
      <c r="E12" s="4" t="s">
        <v>87</v>
      </c>
      <c r="F12" s="5" t="s">
        <v>88</v>
      </c>
      <c r="G12" s="5" t="s">
        <v>89</v>
      </c>
      <c r="H12" s="5" t="s">
        <v>90</v>
      </c>
      <c r="I12" s="5">
        <v>4</v>
      </c>
      <c r="J12" s="6">
        <v>0.08</v>
      </c>
      <c r="K12" s="6">
        <v>7.0000000000000001E-3</v>
      </c>
      <c r="L12" s="6">
        <f t="shared" si="0"/>
        <v>0.32</v>
      </c>
      <c r="M12" s="6">
        <f t="shared" si="1"/>
        <v>2.8000000000000001E-2</v>
      </c>
      <c r="N12" s="7">
        <f t="shared" ref="N12:N18" si="8">J12</f>
        <v>0.08</v>
      </c>
      <c r="O12" s="7">
        <f t="shared" ref="O12:P18" si="9">J12</f>
        <v>0.08</v>
      </c>
      <c r="P12" s="7">
        <f t="shared" si="9"/>
        <v>7.0000000000000001E-3</v>
      </c>
      <c r="Q12" s="7">
        <f t="shared" ref="Q12:Q18" si="10">K12</f>
        <v>7.0000000000000001E-3</v>
      </c>
    </row>
    <row r="13" spans="1:17" s="4" customFormat="1" x14ac:dyDescent="0.25">
      <c r="A13" s="1" t="s">
        <v>91</v>
      </c>
      <c r="B13" s="2" t="s">
        <v>92</v>
      </c>
      <c r="C13" s="3" t="s">
        <v>93</v>
      </c>
      <c r="D13" s="2" t="s">
        <v>41</v>
      </c>
      <c r="E13" s="4" t="s">
        <v>87</v>
      </c>
      <c r="F13" s="5" t="s">
        <v>88</v>
      </c>
      <c r="G13" s="5" t="s">
        <v>94</v>
      </c>
      <c r="H13" s="5" t="s">
        <v>95</v>
      </c>
      <c r="I13" s="5">
        <v>4</v>
      </c>
      <c r="J13" s="6">
        <v>0.08</v>
      </c>
      <c r="K13" s="6">
        <v>7.0000000000000001E-3</v>
      </c>
      <c r="L13" s="6">
        <f t="shared" si="0"/>
        <v>0.32</v>
      </c>
      <c r="M13" s="6">
        <f t="shared" si="1"/>
        <v>2.8000000000000001E-2</v>
      </c>
      <c r="N13" s="7">
        <f t="shared" si="8"/>
        <v>0.08</v>
      </c>
      <c r="O13" s="7">
        <f t="shared" si="9"/>
        <v>0.08</v>
      </c>
      <c r="P13" s="7">
        <f t="shared" si="9"/>
        <v>7.0000000000000001E-3</v>
      </c>
      <c r="Q13" s="7">
        <f t="shared" si="10"/>
        <v>7.0000000000000001E-3</v>
      </c>
    </row>
    <row r="14" spans="1:17" s="4" customFormat="1" x14ac:dyDescent="0.25">
      <c r="A14" s="1" t="s">
        <v>96</v>
      </c>
      <c r="B14" s="2" t="s">
        <v>97</v>
      </c>
      <c r="C14" s="3" t="s">
        <v>98</v>
      </c>
      <c r="D14" s="2" t="s">
        <v>81</v>
      </c>
      <c r="E14" s="4" t="s">
        <v>87</v>
      </c>
      <c r="F14" s="5" t="s">
        <v>88</v>
      </c>
      <c r="G14" s="5" t="s">
        <v>99</v>
      </c>
      <c r="H14" s="5" t="s">
        <v>100</v>
      </c>
      <c r="I14" s="5">
        <v>4</v>
      </c>
      <c r="J14" s="6">
        <v>0.08</v>
      </c>
      <c r="K14" s="6">
        <v>7.0000000000000001E-3</v>
      </c>
      <c r="L14" s="6">
        <f t="shared" si="0"/>
        <v>0.32</v>
      </c>
      <c r="M14" s="6">
        <f t="shared" si="1"/>
        <v>2.8000000000000001E-2</v>
      </c>
      <c r="N14" s="7">
        <f t="shared" si="8"/>
        <v>0.08</v>
      </c>
      <c r="O14" s="7">
        <f t="shared" si="9"/>
        <v>0.08</v>
      </c>
      <c r="P14" s="7">
        <f t="shared" si="9"/>
        <v>7.0000000000000001E-3</v>
      </c>
      <c r="Q14" s="7">
        <f t="shared" si="10"/>
        <v>7.0000000000000001E-3</v>
      </c>
    </row>
    <row r="15" spans="1:17" s="4" customFormat="1" x14ac:dyDescent="0.25">
      <c r="A15" s="1" t="s">
        <v>101</v>
      </c>
      <c r="B15" s="2" t="s">
        <v>102</v>
      </c>
      <c r="C15" s="3" t="s">
        <v>103</v>
      </c>
      <c r="D15" s="2" t="s">
        <v>41</v>
      </c>
      <c r="E15" s="4" t="s">
        <v>87</v>
      </c>
      <c r="F15" s="5" t="s">
        <v>88</v>
      </c>
      <c r="G15" s="5" t="s">
        <v>104</v>
      </c>
      <c r="H15" s="5" t="s">
        <v>105</v>
      </c>
      <c r="I15" s="5">
        <v>4</v>
      </c>
      <c r="J15" s="6">
        <v>0.08</v>
      </c>
      <c r="K15" s="6">
        <v>7.0000000000000001E-3</v>
      </c>
      <c r="L15" s="6">
        <f t="shared" si="0"/>
        <v>0.32</v>
      </c>
      <c r="M15" s="6">
        <f t="shared" si="1"/>
        <v>2.8000000000000001E-2</v>
      </c>
      <c r="N15" s="7">
        <f t="shared" si="8"/>
        <v>0.08</v>
      </c>
      <c r="O15" s="7">
        <f t="shared" si="9"/>
        <v>0.08</v>
      </c>
      <c r="P15" s="7">
        <f t="shared" si="9"/>
        <v>7.0000000000000001E-3</v>
      </c>
      <c r="Q15" s="7">
        <f t="shared" si="10"/>
        <v>7.0000000000000001E-3</v>
      </c>
    </row>
    <row r="16" spans="1:17" s="4" customFormat="1" x14ac:dyDescent="0.25">
      <c r="A16" s="1" t="s">
        <v>106</v>
      </c>
      <c r="B16" s="2" t="s">
        <v>107</v>
      </c>
      <c r="C16" s="3" t="s">
        <v>108</v>
      </c>
      <c r="D16" s="2" t="s">
        <v>41</v>
      </c>
      <c r="E16" s="4" t="s">
        <v>109</v>
      </c>
      <c r="F16" s="5" t="s">
        <v>110</v>
      </c>
      <c r="G16" s="5" t="s">
        <v>111</v>
      </c>
      <c r="H16" s="5" t="s">
        <v>112</v>
      </c>
      <c r="I16" s="5">
        <v>4</v>
      </c>
      <c r="J16" s="6">
        <v>0.08</v>
      </c>
      <c r="K16" s="6">
        <v>1.7999999999999999E-2</v>
      </c>
      <c r="L16" s="6">
        <f t="shared" si="0"/>
        <v>0.32</v>
      </c>
      <c r="M16" s="6">
        <f t="shared" si="1"/>
        <v>7.1999999999999995E-2</v>
      </c>
      <c r="N16" s="7">
        <f t="shared" si="8"/>
        <v>0.08</v>
      </c>
      <c r="O16" s="7">
        <f t="shared" si="9"/>
        <v>0.08</v>
      </c>
      <c r="P16" s="7">
        <f t="shared" si="9"/>
        <v>1.7999999999999999E-2</v>
      </c>
      <c r="Q16" s="7">
        <f t="shared" si="10"/>
        <v>1.7999999999999999E-2</v>
      </c>
    </row>
    <row r="17" spans="1:17" s="4" customFormat="1" x14ac:dyDescent="0.25">
      <c r="A17" s="1" t="s">
        <v>113</v>
      </c>
      <c r="B17" s="2" t="s">
        <v>114</v>
      </c>
      <c r="C17" s="3" t="s">
        <v>115</v>
      </c>
      <c r="D17" s="2" t="s">
        <v>81</v>
      </c>
      <c r="E17" s="4" t="s">
        <v>116</v>
      </c>
      <c r="F17" s="5" t="s">
        <v>76</v>
      </c>
      <c r="G17" s="5" t="s">
        <v>117</v>
      </c>
      <c r="H17" s="5" t="s">
        <v>118</v>
      </c>
      <c r="I17" s="5">
        <v>4</v>
      </c>
      <c r="J17" s="6">
        <v>0.9</v>
      </c>
      <c r="K17" s="6">
        <v>0.21299999999999999</v>
      </c>
      <c r="L17" s="6">
        <f t="shared" si="0"/>
        <v>3.6</v>
      </c>
      <c r="M17" s="6">
        <f t="shared" si="1"/>
        <v>0.85199999999999998</v>
      </c>
      <c r="N17" s="7">
        <f t="shared" si="8"/>
        <v>0.9</v>
      </c>
      <c r="O17" s="7">
        <f t="shared" si="9"/>
        <v>0.9</v>
      </c>
      <c r="P17" s="7">
        <f t="shared" si="9"/>
        <v>0.21299999999999999</v>
      </c>
      <c r="Q17" s="7">
        <f t="shared" si="10"/>
        <v>0.21299999999999999</v>
      </c>
    </row>
    <row r="18" spans="1:17" s="4" customFormat="1" x14ac:dyDescent="0.25">
      <c r="A18" s="1" t="s">
        <v>119</v>
      </c>
      <c r="B18" s="2" t="s">
        <v>120</v>
      </c>
      <c r="C18" s="3" t="s">
        <v>121</v>
      </c>
      <c r="D18" s="2" t="s">
        <v>41</v>
      </c>
      <c r="E18" s="4" t="s">
        <v>87</v>
      </c>
      <c r="F18" s="5" t="s">
        <v>88</v>
      </c>
      <c r="G18" s="5" t="s">
        <v>122</v>
      </c>
      <c r="H18" s="5" t="s">
        <v>123</v>
      </c>
      <c r="I18" s="5">
        <v>4</v>
      </c>
      <c r="J18" s="6">
        <v>0.08</v>
      </c>
      <c r="K18" s="6">
        <v>7.0000000000000001E-3</v>
      </c>
      <c r="L18" s="6">
        <f t="shared" si="0"/>
        <v>0.32</v>
      </c>
      <c r="M18" s="6">
        <f t="shared" si="1"/>
        <v>2.8000000000000001E-2</v>
      </c>
      <c r="N18" s="7">
        <f t="shared" si="8"/>
        <v>0.08</v>
      </c>
      <c r="O18" s="7">
        <f t="shared" si="9"/>
        <v>0.08</v>
      </c>
      <c r="P18" s="7">
        <f t="shared" si="9"/>
        <v>7.0000000000000001E-3</v>
      </c>
      <c r="Q18" s="7">
        <f t="shared" si="10"/>
        <v>7.0000000000000001E-3</v>
      </c>
    </row>
    <row r="19" spans="1:17" s="4" customFormat="1" x14ac:dyDescent="0.25">
      <c r="A19" s="1" t="s">
        <v>124</v>
      </c>
      <c r="B19" s="2" t="s">
        <v>125</v>
      </c>
      <c r="C19" s="3" t="s">
        <v>126</v>
      </c>
      <c r="D19" s="2" t="s">
        <v>41</v>
      </c>
      <c r="E19" s="4" t="s">
        <v>87</v>
      </c>
      <c r="F19" s="5" t="s">
        <v>88</v>
      </c>
      <c r="G19" s="5" t="s">
        <v>127</v>
      </c>
      <c r="H19" s="5" t="s">
        <v>128</v>
      </c>
      <c r="I19" s="5">
        <v>58</v>
      </c>
      <c r="J19" s="6">
        <v>0.08</v>
      </c>
      <c r="K19" s="6">
        <v>7.0000000000000001E-3</v>
      </c>
      <c r="L19" s="6">
        <f t="shared" si="0"/>
        <v>4.6399999999999997</v>
      </c>
      <c r="M19" s="6">
        <f t="shared" si="1"/>
        <v>0.40600000000000003</v>
      </c>
      <c r="N19" s="7">
        <f>J19*16</f>
        <v>1.28</v>
      </c>
      <c r="O19" s="7">
        <f>J19*13</f>
        <v>1.04</v>
      </c>
      <c r="P19" s="7">
        <f>K19*16</f>
        <v>0.112</v>
      </c>
      <c r="Q19" s="7">
        <f>K19*13</f>
        <v>9.0999999999999998E-2</v>
      </c>
    </row>
    <row r="20" spans="1:17" s="4" customFormat="1" x14ac:dyDescent="0.25">
      <c r="A20" s="1" t="s">
        <v>129</v>
      </c>
      <c r="B20" s="2" t="s">
        <v>130</v>
      </c>
      <c r="C20" s="3" t="s">
        <v>131</v>
      </c>
      <c r="D20" s="2" t="s">
        <v>41</v>
      </c>
      <c r="E20" s="4" t="s">
        <v>87</v>
      </c>
      <c r="F20" s="5" t="s">
        <v>88</v>
      </c>
      <c r="G20" s="5" t="s">
        <v>132</v>
      </c>
      <c r="H20" s="5" t="s">
        <v>133</v>
      </c>
      <c r="I20" s="5">
        <v>4</v>
      </c>
      <c r="J20" s="6">
        <v>0.08</v>
      </c>
      <c r="K20" s="6">
        <v>7.0000000000000001E-3</v>
      </c>
      <c r="L20" s="6">
        <f t="shared" si="0"/>
        <v>0.32</v>
      </c>
      <c r="M20" s="6">
        <f t="shared" si="1"/>
        <v>2.8000000000000001E-2</v>
      </c>
      <c r="N20" s="7">
        <f>J20</f>
        <v>0.08</v>
      </c>
      <c r="O20" s="7">
        <f>J20</f>
        <v>0.08</v>
      </c>
      <c r="P20" s="7">
        <f>K20</f>
        <v>7.0000000000000001E-3</v>
      </c>
      <c r="Q20" s="7">
        <f>K20</f>
        <v>7.0000000000000001E-3</v>
      </c>
    </row>
    <row r="21" spans="1:17" s="4" customFormat="1" x14ac:dyDescent="0.25">
      <c r="A21" s="1" t="s">
        <v>134</v>
      </c>
      <c r="B21" s="2" t="s">
        <v>34</v>
      </c>
      <c r="C21" s="3" t="s">
        <v>135</v>
      </c>
      <c r="D21" s="2" t="s">
        <v>136</v>
      </c>
      <c r="E21" s="4" t="s">
        <v>137</v>
      </c>
      <c r="F21" s="5" t="s">
        <v>138</v>
      </c>
      <c r="G21" s="5" t="s">
        <v>139</v>
      </c>
      <c r="H21" s="5" t="s">
        <v>140</v>
      </c>
      <c r="I21" s="5">
        <v>4</v>
      </c>
      <c r="J21" s="6">
        <v>1.61</v>
      </c>
      <c r="K21" s="6">
        <v>0.69799999999999995</v>
      </c>
      <c r="L21" s="6">
        <f t="shared" si="0"/>
        <v>6.44</v>
      </c>
      <c r="M21" s="6">
        <f t="shared" si="1"/>
        <v>2.7919999999999998</v>
      </c>
      <c r="N21" s="7">
        <f t="shared" ref="N21:N22" si="11">J21</f>
        <v>1.61</v>
      </c>
      <c r="O21" s="7">
        <f t="shared" ref="O21:P22" si="12">J21</f>
        <v>1.61</v>
      </c>
      <c r="P21" s="7">
        <f t="shared" si="12"/>
        <v>0.69799999999999995</v>
      </c>
      <c r="Q21" s="7">
        <f t="shared" ref="Q21:Q22" si="13">K21</f>
        <v>0.69799999999999995</v>
      </c>
    </row>
    <row r="22" spans="1:17" s="4" customFormat="1" x14ac:dyDescent="0.25">
      <c r="A22" s="1" t="s">
        <v>141</v>
      </c>
      <c r="B22" s="2" t="s">
        <v>34</v>
      </c>
      <c r="C22" s="3" t="s">
        <v>142</v>
      </c>
      <c r="D22" s="2" t="s">
        <v>143</v>
      </c>
      <c r="E22" s="4" t="s">
        <v>144</v>
      </c>
      <c r="F22" s="5" t="s">
        <v>145</v>
      </c>
      <c r="G22" s="5" t="s">
        <v>146</v>
      </c>
      <c r="H22" s="5" t="s">
        <v>146</v>
      </c>
      <c r="I22" s="5">
        <v>4</v>
      </c>
      <c r="J22" s="6">
        <v>1.41</v>
      </c>
      <c r="K22" s="6">
        <v>0.61</v>
      </c>
      <c r="L22" s="6">
        <f t="shared" si="0"/>
        <v>5.64</v>
      </c>
      <c r="M22" s="6">
        <f t="shared" si="1"/>
        <v>2.44</v>
      </c>
      <c r="N22" s="7">
        <f t="shared" si="11"/>
        <v>1.41</v>
      </c>
      <c r="O22" s="7">
        <f t="shared" si="12"/>
        <v>1.41</v>
      </c>
      <c r="P22" s="7">
        <f t="shared" si="12"/>
        <v>0.61</v>
      </c>
      <c r="Q22" s="7">
        <f t="shared" si="13"/>
        <v>0.61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TAMU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</dc:creator>
  <cp:lastModifiedBy>PIC</cp:lastModifiedBy>
  <dcterms:created xsi:type="dcterms:W3CDTF">2014-09-30T16:32:22Z</dcterms:created>
  <dcterms:modified xsi:type="dcterms:W3CDTF">2014-09-30T16:36:23Z</dcterms:modified>
</cp:coreProperties>
</file>